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ARIA.BERNAL\OneDrive - Universidad del rosario\Proyectos de Investigación FCN\Juan Posada\Big Conference IV-FGD007\2. Documentos Financieros\"/>
    </mc:Choice>
  </mc:AlternateContent>
  <bookViews>
    <workbookView xWindow="-120" yWindow="-120" windowWidth="20730" windowHeight="11040" tabRatio="681" activeTab="2"/>
  </bookViews>
  <sheets>
    <sheet name="Consolidado" sheetId="25" r:id="rId1"/>
    <sheet name="Hoja2" sheetId="27" state="hidden" r:id="rId2"/>
    <sheet name="Detallado" sheetId="21" r:id="rId3"/>
    <sheet name="Listas" sheetId="24" state="hidden" r:id="rId4"/>
  </sheets>
  <definedNames>
    <definedName name="_xlnm._FilterDatabase" localSheetId="2" hidden="1">Detallado!$A$2:$XCU$31</definedName>
    <definedName name="BCM" localSheetId="3">#REF!</definedName>
    <definedName name="BCM">#REF!</definedName>
    <definedName name="biologia_celular_molecular" localSheetId="3">#REF!</definedName>
    <definedName name="biologia_celular_molecular">#REF!</definedName>
    <definedName name="bioquimica" localSheetId="3">#REF!</definedName>
    <definedName name="bioquimica">#REF!</definedName>
    <definedName name="Bioquímica" localSheetId="3">#REF!</definedName>
    <definedName name="Bioquímica">#REF!</definedName>
    <definedName name="Ecosistema_funcional" localSheetId="3">#REF!</definedName>
    <definedName name="Ecosistema_funcional">#REF!</definedName>
    <definedName name="escalafon" localSheetId="3">#REF!</definedName>
    <definedName name="escalafon">#REF!</definedName>
    <definedName name="Física" localSheetId="3">#REF!</definedName>
    <definedName name="Física">#REF!</definedName>
    <definedName name="Genética_evolutiva" localSheetId="3">#REF!</definedName>
    <definedName name="Genética_evolutiva">#REF!</definedName>
    <definedName name="horasem" localSheetId="3">#REF!</definedName>
    <definedName name="horasem">#REF!</definedName>
    <definedName name="laboratorios" localSheetId="3">#REF!</definedName>
    <definedName name="laboratorios">#REF!</definedName>
    <definedName name="Microbiología" localSheetId="3">#REF!</definedName>
    <definedName name="Microbiología">#REF!</definedName>
    <definedName name="Química" localSheetId="3">#REF!</definedName>
    <definedName name="Química">#REF!</definedName>
    <definedName name="rubros">Listas!$B$2:$B$9</definedName>
    <definedName name="tipo">Listas!$C$2:$C$3</definedName>
  </definedNames>
  <calcPr calcId="162913"/>
  <customWorkbookViews>
    <customWorkbookView name="Diego Andres Oyola Marin - Vista personalizada" guid="{9B445CA5-1DDF-42B5-B484-D476CB782415}" mergeInterval="0" personalView="1" maximized="1" windowWidth="1265" windowHeight="432" tabRatio="777" activeSheetId="13"/>
    <customWorkbookView name="Maria Alejandra Rodriguez Bruges - Vista personalizada" guid="{B16518E6-F566-4CD3-8212-A9B00FEF0110}" mergeInterval="0" personalView="1" maximized="1" xWindow="-8" yWindow="-8" windowWidth="1296" windowHeight="1000" tabRatio="777" activeSheetId="1"/>
  </customWorkbookViews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27" l="1"/>
  <c r="H8" i="27"/>
  <c r="H7" i="27"/>
  <c r="H6" i="27"/>
  <c r="H5" i="27"/>
  <c r="H29" i="21"/>
  <c r="H6" i="21" l="1"/>
  <c r="H5" i="21"/>
  <c r="H4" i="21"/>
  <c r="H3" i="21"/>
</calcChain>
</file>

<file path=xl/sharedStrings.xml><?xml version="1.0" encoding="utf-8"?>
<sst xmlns="http://schemas.openxmlformats.org/spreadsheetml/2006/main" count="158" uniqueCount="48">
  <si>
    <t>Proyecto:</t>
  </si>
  <si>
    <t>58thAnnual  Meeting  of  the  Association  for  Tropical Biology and Conservation. Cartagena, Colombia</t>
  </si>
  <si>
    <t>Financiador:</t>
  </si>
  <si>
    <t>DIeI</t>
  </si>
  <si>
    <t>Investigador:</t>
  </si>
  <si>
    <t>Juan Manuel Posada</t>
  </si>
  <si>
    <t>Centro de Costos:</t>
  </si>
  <si>
    <t>DVN026</t>
  </si>
  <si>
    <t>Órdenes Internas:</t>
  </si>
  <si>
    <t>IV-FGD007</t>
  </si>
  <si>
    <t xml:space="preserve">Duración: </t>
  </si>
  <si>
    <t>Suma de VALOR</t>
  </si>
  <si>
    <t>Etiquetas de columna</t>
  </si>
  <si>
    <t>Etiquetas de fila</t>
  </si>
  <si>
    <t>Presupuesto</t>
  </si>
  <si>
    <t>Ejecución</t>
  </si>
  <si>
    <t>Total general</t>
  </si>
  <si>
    <t>Personal</t>
  </si>
  <si>
    <t>Invitación Investigadores Internacionales</t>
  </si>
  <si>
    <t>Logística de eventos</t>
  </si>
  <si>
    <t>Imprevistos (3% del total)</t>
  </si>
  <si>
    <t>FECHA</t>
  </si>
  <si>
    <t>RUBRO</t>
  </si>
  <si>
    <t>TIPO</t>
  </si>
  <si>
    <t>DESCRIPCIÓN</t>
  </si>
  <si>
    <t>PROVEEDOR</t>
  </si>
  <si>
    <t>ORDEN DE COMPRA 
/ DOCUMENTO</t>
  </si>
  <si>
    <t>VALOR</t>
  </si>
  <si>
    <t>Big Conference Grant</t>
  </si>
  <si>
    <t xml:space="preserve">Contrato por honorarios </t>
  </si>
  <si>
    <t>Frasella Paola de Martino Fonseca</t>
  </si>
  <si>
    <t>Desayuno ATBC</t>
  </si>
  <si>
    <t xml:space="preserve">Servihoteles </t>
  </si>
  <si>
    <t>Frasella Paola de Martino Fonseca 1/5/2022 al 31/08/2022</t>
  </si>
  <si>
    <t>Sara Sofía Pedraza Narváez 1/4/2022 al 31/8/2022</t>
  </si>
  <si>
    <t>Publicaciones</t>
  </si>
  <si>
    <t>Tiquete Poveda Jaramillo, German</t>
  </si>
  <si>
    <t xml:space="preserve">Tiquete </t>
  </si>
  <si>
    <t>Tiquete invitada internacional - Phyllis Coley</t>
  </si>
  <si>
    <t xml:space="preserve">Tiquete Adriana Sanchez </t>
  </si>
  <si>
    <t xml:space="preserve">Tiquete Sara Pedraza </t>
  </si>
  <si>
    <t>Tiquete Catalina Sanchez</t>
  </si>
  <si>
    <t>Tiquete Juan Posada</t>
  </si>
  <si>
    <t xml:space="preserve">Gastos de viaje Sara Pedraza </t>
  </si>
  <si>
    <t>Pago grupo heroica</t>
  </si>
  <si>
    <t>Frasella Paola de Martino Fonseca 7/2/2022 al 30/4/2022</t>
  </si>
  <si>
    <t>Directora Administrativa y Financiera
Facultad de Ciencias Naturales</t>
  </si>
  <si>
    <t>VALERIE MC CORMICK 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</si>
</sst>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$&quot;\ * #,##0.00_-;\-&quot;$&quot;\ * #,##0.00_-;_-&quot;$&quot;\ * &quot;-&quot;??_-;_-@_-"/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-&quot;$&quot;* #,##0_-;\-&quot;$&quot;* #,##0_-;_-&quot;$&quot;* &quot;-&quot;_-;_-@_-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[$$-240A]\ #,##0"/>
    <numFmt numFmtId="170" formatCode="[$$-240A]\ #,##0.000"/>
    <numFmt numFmtId="171" formatCode="[$-F800]dddd\,\ mmmm\ dd\,\ yyyy"/>
    <numFmt numFmtId="172" formatCode="_-&quot;$&quot;\ * #,##0_-;\-&quot;$&quot;\ * #,##0_-;_-&quot;$&quot;\ * &quot;-&quot;??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0">
    <xf numFmtId="170" fontId="0" fillId="0" borderId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0" fontId="3" fillId="0" borderId="0"/>
    <xf numFmtId="170" fontId="3" fillId="0" borderId="0"/>
    <xf numFmtId="170" fontId="1" fillId="0" borderId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2" fillId="0" borderId="0"/>
    <xf numFmtId="44" fontId="11" fillId="0" borderId="0" applyFont="0" applyFill="0" applyBorder="0" applyAlignment="0" applyProtection="0"/>
  </cellStyleXfs>
  <cellXfs count="57">
    <xf numFmtId="170" fontId="0" fillId="0" borderId="0" xfId="0"/>
    <xf numFmtId="170" fontId="0" fillId="0" borderId="0" xfId="0" applyAlignment="1">
      <alignment vertical="center" wrapText="1"/>
    </xf>
    <xf numFmtId="170" fontId="0" fillId="0" borderId="0" xfId="0" applyAlignment="1" applyProtection="1">
      <alignment vertical="center" wrapText="1"/>
      <protection locked="0"/>
    </xf>
    <xf numFmtId="170" fontId="5" fillId="4" borderId="1" xfId="0" applyFont="1" applyFill="1" applyBorder="1" applyAlignment="1">
      <alignment horizontal="center" vertical="center" wrapText="1"/>
    </xf>
    <xf numFmtId="170" fontId="0" fillId="0" borderId="0" xfId="0" pivotButton="1"/>
    <xf numFmtId="170" fontId="0" fillId="0" borderId="0" xfId="0" applyAlignment="1">
      <alignment horizontal="left"/>
    </xf>
    <xf numFmtId="166" fontId="5" fillId="4" borderId="1" xfId="7" applyFont="1" applyFill="1" applyBorder="1" applyAlignment="1">
      <alignment horizontal="center" vertical="center" wrapText="1"/>
    </xf>
    <xf numFmtId="170" fontId="4" fillId="0" borderId="0" xfId="0" applyFont="1" applyAlignment="1">
      <alignment horizontal="center" vertical="center" wrapText="1"/>
    </xf>
    <xf numFmtId="170" fontId="0" fillId="0" borderId="0" xfId="0" applyAlignment="1">
      <alignment horizontal="center" vertical="center" wrapText="1"/>
    </xf>
    <xf numFmtId="166" fontId="0" fillId="0" borderId="0" xfId="7" applyFont="1" applyAlignment="1">
      <alignment vertical="center" wrapText="1"/>
    </xf>
    <xf numFmtId="169" fontId="0" fillId="0" borderId="0" xfId="0" applyNumberFormat="1" applyAlignment="1">
      <alignment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170" fontId="2" fillId="0" borderId="0" xfId="8" applyAlignment="1" applyProtection="1">
      <alignment vertical="center" wrapText="1"/>
      <protection locked="0"/>
    </xf>
    <xf numFmtId="170" fontId="2" fillId="0" borderId="0" xfId="8"/>
    <xf numFmtId="164" fontId="6" fillId="0" borderId="1" xfId="7" applyNumberFormat="1" applyFont="1" applyFill="1" applyBorder="1" applyAlignment="1">
      <alignment vertical="center" wrapText="1"/>
    </xf>
    <xf numFmtId="164" fontId="0" fillId="0" borderId="0" xfId="7" applyNumberFormat="1" applyFont="1" applyAlignment="1">
      <alignment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170" fontId="5" fillId="2" borderId="0" xfId="0" applyFont="1" applyFill="1" applyAlignment="1">
      <alignment vertical="center"/>
    </xf>
    <xf numFmtId="170" fontId="5" fillId="3" borderId="0" xfId="0" applyFont="1" applyFill="1" applyAlignment="1" applyProtection="1">
      <alignment horizontal="left" vertical="center" wrapText="1"/>
      <protection locked="0"/>
    </xf>
    <xf numFmtId="164" fontId="0" fillId="0" borderId="0" xfId="0" applyNumberFormat="1"/>
    <xf numFmtId="170" fontId="8" fillId="0" borderId="1" xfId="0" applyFont="1" applyBorder="1" applyAlignment="1">
      <alignment horizontal="left" vertical="top" wrapText="1"/>
    </xf>
    <xf numFmtId="170" fontId="9" fillId="0" borderId="1" xfId="0" applyFont="1" applyBorder="1" applyAlignment="1">
      <alignment horizontal="left" vertical="center" wrapText="1"/>
    </xf>
    <xf numFmtId="170" fontId="9" fillId="0" borderId="1" xfId="0" applyFont="1" applyBorder="1"/>
    <xf numFmtId="170" fontId="10" fillId="0" borderId="1" xfId="0" applyFont="1" applyBorder="1"/>
    <xf numFmtId="172" fontId="0" fillId="0" borderId="0" xfId="9" applyNumberFormat="1" applyFont="1"/>
    <xf numFmtId="164" fontId="2" fillId="0" borderId="4" xfId="0" applyNumberFormat="1" applyFont="1" applyBorder="1"/>
    <xf numFmtId="172" fontId="0" fillId="0" borderId="1" xfId="9" applyNumberFormat="1" applyFont="1" applyBorder="1"/>
    <xf numFmtId="170" fontId="0" fillId="0" borderId="5" xfId="0" applyBorder="1"/>
    <xf numFmtId="170" fontId="0" fillId="0" borderId="6" xfId="0" applyBorder="1"/>
    <xf numFmtId="172" fontId="0" fillId="0" borderId="7" xfId="9" applyNumberFormat="1" applyFont="1" applyBorder="1"/>
    <xf numFmtId="172" fontId="0" fillId="0" borderId="8" xfId="9" applyNumberFormat="1" applyFont="1" applyBorder="1"/>
    <xf numFmtId="170" fontId="5" fillId="2" borderId="9" xfId="0" applyFont="1" applyFill="1" applyBorder="1"/>
    <xf numFmtId="170" fontId="5" fillId="2" borderId="10" xfId="0" applyFont="1" applyFill="1" applyBorder="1"/>
    <xf numFmtId="170" fontId="5" fillId="2" borderId="11" xfId="0" applyFont="1" applyFill="1" applyBorder="1"/>
    <xf numFmtId="170" fontId="0" fillId="0" borderId="12" xfId="0" applyBorder="1"/>
    <xf numFmtId="172" fontId="0" fillId="0" borderId="2" xfId="9" applyNumberFormat="1" applyFont="1" applyBorder="1"/>
    <xf numFmtId="172" fontId="5" fillId="2" borderId="9" xfId="9" applyNumberFormat="1" applyFont="1" applyFill="1" applyBorder="1"/>
    <xf numFmtId="172" fontId="5" fillId="2" borderId="10" xfId="9" applyNumberFormat="1" applyFont="1" applyFill="1" applyBorder="1"/>
    <xf numFmtId="14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vertical="center" wrapText="1"/>
    </xf>
    <xf numFmtId="1" fontId="6" fillId="0" borderId="3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vertical="center" wrapText="1"/>
    </xf>
    <xf numFmtId="169" fontId="6" fillId="0" borderId="1" xfId="0" applyNumberFormat="1" applyFont="1" applyFill="1" applyBorder="1" applyAlignment="1">
      <alignment vertical="center" wrapText="1"/>
    </xf>
    <xf numFmtId="164" fontId="12" fillId="0" borderId="1" xfId="7" applyNumberFormat="1" applyFont="1" applyFill="1" applyBorder="1" applyAlignment="1">
      <alignment vertical="center" wrapText="1"/>
    </xf>
    <xf numFmtId="170" fontId="13" fillId="5" borderId="0" xfId="0" applyFont="1" applyFill="1"/>
    <xf numFmtId="170" fontId="13" fillId="5" borderId="0" xfId="0" applyFont="1" applyFill="1" applyAlignment="1">
      <alignment horizontal="left"/>
    </xf>
    <xf numFmtId="170" fontId="0" fillId="5" borderId="0" xfId="0" applyFill="1" applyAlignment="1">
      <alignment horizontal="left"/>
    </xf>
    <xf numFmtId="170" fontId="5" fillId="3" borderId="0" xfId="0" applyFont="1" applyFill="1" applyAlignment="1" applyProtection="1">
      <alignment horizontal="left" vertical="center" wrapText="1"/>
      <protection locked="0"/>
    </xf>
    <xf numFmtId="170" fontId="5" fillId="3" borderId="0" xfId="0" applyFont="1" applyFill="1" applyAlignment="1" applyProtection="1">
      <alignment horizontal="left" vertical="center"/>
      <protection locked="0"/>
    </xf>
    <xf numFmtId="171" fontId="5" fillId="3" borderId="0" xfId="0" applyNumberFormat="1" applyFont="1" applyFill="1" applyAlignment="1" applyProtection="1">
      <alignment horizontal="left" vertical="center" wrapText="1"/>
      <protection locked="0"/>
    </xf>
    <xf numFmtId="170" fontId="13" fillId="5" borderId="0" xfId="0" applyFont="1" applyFill="1" applyAlignment="1">
      <alignment horizontal="center"/>
    </xf>
    <xf numFmtId="170" fontId="13" fillId="5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right" vertical="center" wrapText="1"/>
    </xf>
    <xf numFmtId="170" fontId="6" fillId="0" borderId="0" xfId="0" applyFont="1" applyFill="1" applyBorder="1" applyAlignment="1">
      <alignment vertical="center" wrapText="1"/>
    </xf>
    <xf numFmtId="169" fontId="6" fillId="0" borderId="0" xfId="0" applyNumberFormat="1" applyFont="1" applyFill="1" applyBorder="1" applyAlignment="1">
      <alignment vertical="center" wrapText="1"/>
    </xf>
    <xf numFmtId="164" fontId="6" fillId="0" borderId="0" xfId="7" applyNumberFormat="1" applyFont="1" applyFill="1" applyBorder="1" applyAlignment="1">
      <alignment vertical="center" wrapText="1"/>
    </xf>
  </cellXfs>
  <cellStyles count="10">
    <cellStyle name="Millares 3" xfId="1"/>
    <cellStyle name="Moneda" xfId="9" builtinId="4"/>
    <cellStyle name="Moneda [0]" xfId="7" builtinId="7"/>
    <cellStyle name="Moneda 2" xfId="2"/>
    <cellStyle name="Moneda 3" xfId="6"/>
    <cellStyle name="Normal" xfId="0" builtinId="0"/>
    <cellStyle name="Normal 2" xfId="3"/>
    <cellStyle name="Normal 2 2" xfId="8"/>
    <cellStyle name="Normal 3" xfId="4"/>
    <cellStyle name="Normal 4" xfId="5"/>
  </cellStyles>
  <dxfs count="4">
    <dxf>
      <numFmt numFmtId="164" formatCode="&quot;$&quot;\ #,##0_);[Red]\(&quot;$&quot;\ #,##0\)"/>
    </dxf>
    <dxf>
      <numFmt numFmtId="169" formatCode="[$$-240A]\ #,##0"/>
    </dxf>
    <dxf>
      <numFmt numFmtId="173" formatCode="[$$-240A]\ #,##0.0"/>
    </dxf>
    <dxf>
      <numFmt numFmtId="174" formatCode="[$$-240A]\ #,##0.0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ia Esperanza Bernal Munevar" refreshedDate="44882.493485763887" createdVersion="6" refreshedVersion="6" minRefreshableVersion="3" recordCount="50">
  <cacheSource type="worksheet">
    <worksheetSource ref="B2:H1048576" sheet="Detallado"/>
  </cacheSource>
  <cacheFields count="8">
    <cacheField name="FECHA" numFmtId="0">
      <sharedItems containsNonDate="0" containsDate="1" containsString="0" containsBlank="1" minDate="2022-03-25T00:00:00" maxDate="2022-08-26T00:00:00"/>
    </cacheField>
    <cacheField name="RUBRO" numFmtId="170">
      <sharedItems containsBlank="1" count="10">
        <s v="Personal"/>
        <s v="Invitación Investigadores Internacionales"/>
        <s v="Logística de eventos"/>
        <s v="Imprevistos (3% del total)"/>
        <m/>
        <s v="Servicios Técnicos" u="1"/>
        <s v="Equipos" u="1"/>
        <s v="Imprevistos" u="1"/>
        <s v="Salidas de Campo" u="1"/>
        <s v="Materiales" u="1"/>
      </sharedItems>
    </cacheField>
    <cacheField name="TIPO" numFmtId="170">
      <sharedItems containsBlank="1" count="3">
        <s v="Presupuesto"/>
        <s v="Ejecución"/>
        <m/>
      </sharedItems>
    </cacheField>
    <cacheField name="DESCRIPCIÓN" numFmtId="170">
      <sharedItems containsBlank="1"/>
    </cacheField>
    <cacheField name="PROVEEDOR" numFmtId="0">
      <sharedItems containsBlank="1"/>
    </cacheField>
    <cacheField name="ORDEN DE COMPRA _x000a_/ DOCUMENTO" numFmtId="0">
      <sharedItems containsString="0" containsBlank="1" containsNumber="1" containsInteger="1" minValue="4900015602" maxValue="4900015602"/>
    </cacheField>
    <cacheField name="VALOR" numFmtId="164">
      <sharedItems containsString="0" containsBlank="1" containsNumber="1" containsInteger="1" minValue="-119230000" maxValue="95200000"/>
    </cacheField>
    <cacheField name="OBSERVACIONES" numFmtId="17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m/>
    <x v="0"/>
    <x v="0"/>
    <s v="Big Conference Grant"/>
    <s v="DIeI"/>
    <m/>
    <n v="28000000"/>
    <m/>
  </r>
  <r>
    <m/>
    <x v="1"/>
    <x v="0"/>
    <s v="Big Conference Grant"/>
    <s v="DIeI"/>
    <m/>
    <n v="32000000"/>
    <m/>
  </r>
  <r>
    <m/>
    <x v="2"/>
    <x v="0"/>
    <s v="Big Conference Grant"/>
    <s v="DIeI"/>
    <m/>
    <n v="95200000"/>
    <m/>
  </r>
  <r>
    <m/>
    <x v="3"/>
    <x v="0"/>
    <s v="Big Conference Grant"/>
    <s v="DIeI"/>
    <m/>
    <n v="4800000"/>
    <m/>
  </r>
  <r>
    <m/>
    <x v="0"/>
    <x v="1"/>
    <s v="Contrato por honorarios "/>
    <s v="Frasella Paola de Martino Fonseca"/>
    <m/>
    <m/>
    <m/>
  </r>
  <r>
    <m/>
    <x v="0"/>
    <x v="1"/>
    <s v="Contrato por honorarios "/>
    <s v="Frasella Paola de Martino Fonseca"/>
    <m/>
    <m/>
    <m/>
  </r>
  <r>
    <m/>
    <x v="0"/>
    <x v="1"/>
    <s v="Contrato por honorarios "/>
    <s v="Frasella Paola de Martino Fonseca"/>
    <m/>
    <m/>
    <m/>
  </r>
  <r>
    <m/>
    <x v="2"/>
    <x v="1"/>
    <s v="Desayuno ATBC"/>
    <s v="Servihoteles "/>
    <n v="4900015602"/>
    <n v="-586847"/>
    <m/>
  </r>
  <r>
    <m/>
    <x v="0"/>
    <x v="1"/>
    <s v="Contrato por honorarios "/>
    <s v="Frasella Paola de Martino Fonseca"/>
    <m/>
    <m/>
    <m/>
  </r>
  <r>
    <d v="2022-03-25T00:00:00"/>
    <x v="0"/>
    <x v="1"/>
    <s v="Contrato por honorarios "/>
    <s v="Frasella Paola de Martino Fonseca 7/2/2022 al 30/4/2022"/>
    <m/>
    <n v="-1300000"/>
    <m/>
  </r>
  <r>
    <d v="2022-04-25T00:00:00"/>
    <x v="0"/>
    <x v="1"/>
    <s v="Contrato por honorarios "/>
    <s v="Frasella Paola de Martino Fonseca 7/2/2022 al 30/4/2022"/>
    <m/>
    <n v="-1300000"/>
    <m/>
  </r>
  <r>
    <d v="2022-05-25T00:00:00"/>
    <x v="0"/>
    <x v="1"/>
    <s v="Contrato por honorarios "/>
    <s v="Frasella Paola de Martino Fonseca 7/2/2022 al 30/4/2022"/>
    <m/>
    <n v="-1300000"/>
    <m/>
  </r>
  <r>
    <d v="2022-06-24T00:00:00"/>
    <x v="0"/>
    <x v="1"/>
    <s v="Contrato por honorarios "/>
    <s v="Frasella Paola de Martino Fonseca 1/5/2022 al 31/08/2022"/>
    <m/>
    <n v="-1300000"/>
    <m/>
  </r>
  <r>
    <d v="2022-07-25T00:00:00"/>
    <x v="0"/>
    <x v="1"/>
    <s v="Contrato por honorarios "/>
    <s v="Frasella Paola de Martino Fonseca 1/5/2022 al 31/08/2022"/>
    <m/>
    <n v="-1300000"/>
    <m/>
  </r>
  <r>
    <d v="2022-08-25T00:00:00"/>
    <x v="0"/>
    <x v="1"/>
    <s v="Contrato por honorarios "/>
    <s v="Frasella Paola de Martino Fonseca 1/5/2022 al 31/08/2022"/>
    <m/>
    <n v="-1300000"/>
    <m/>
  </r>
  <r>
    <d v="2022-08-25T00:00:00"/>
    <x v="0"/>
    <x v="1"/>
    <s v="Contrato por honorarios "/>
    <s v="Frasella Paola de Martino Fonseca 1/5/2022 al 31/08/2022"/>
    <m/>
    <n v="-1300000"/>
    <m/>
  </r>
  <r>
    <d v="2022-05-25T00:00:00"/>
    <x v="0"/>
    <x v="1"/>
    <s v="Contrato por honorarios "/>
    <s v="Sara Sofía Pedraza Narváez 1/4/2022 al 31/8/2022"/>
    <m/>
    <n v="-2600000"/>
    <m/>
  </r>
  <r>
    <d v="2022-06-24T00:00:00"/>
    <x v="0"/>
    <x v="1"/>
    <s v="Contrato por honorarios "/>
    <s v="Sara Sofía Pedraza Narváez 1/4/2022 al 31/8/2022"/>
    <m/>
    <n v="-2600000"/>
    <m/>
  </r>
  <r>
    <d v="2022-07-25T00:00:00"/>
    <x v="0"/>
    <x v="1"/>
    <s v="Contrato por honorarios "/>
    <s v="Sara Sofía Pedraza Narváez 1/4/2022 al 31/8/2022"/>
    <m/>
    <n v="-2600000"/>
    <m/>
  </r>
  <r>
    <d v="2022-08-25T00:00:00"/>
    <x v="0"/>
    <x v="1"/>
    <s v="Contrato por honorarios "/>
    <s v="Sara Sofía Pedraza Narváez 1/4/2022 al 31/8/2022"/>
    <m/>
    <n v="-2600000"/>
    <m/>
  </r>
  <r>
    <d v="2022-08-25T00:00:00"/>
    <x v="0"/>
    <x v="1"/>
    <s v="Contrato por honorarios "/>
    <s v="Sara Sofía Pedraza Narváez 1/4/2022 al 31/8/2022"/>
    <m/>
    <n v="-2600000"/>
    <m/>
  </r>
  <r>
    <m/>
    <x v="1"/>
    <x v="1"/>
    <s v="Tiquete "/>
    <s v="Tiquete Poveda Jaramillo, German"/>
    <m/>
    <n v="-537030"/>
    <m/>
  </r>
  <r>
    <m/>
    <x v="1"/>
    <x v="1"/>
    <s v="Tiquete "/>
    <s v="Tiquete invitada internacional - Phyllis Coley"/>
    <m/>
    <n v="-7235075"/>
    <m/>
  </r>
  <r>
    <d v="2022-06-07T00:00:00"/>
    <x v="2"/>
    <x v="1"/>
    <s v="Tiquete Adriana Sanchez "/>
    <m/>
    <m/>
    <n v="-748594"/>
    <m/>
  </r>
  <r>
    <d v="2022-06-07T00:00:00"/>
    <x v="2"/>
    <x v="1"/>
    <s v="Tiquete Sara Pedraza "/>
    <m/>
    <m/>
    <n v="-604307"/>
    <m/>
  </r>
  <r>
    <d v="2022-06-07T00:00:00"/>
    <x v="3"/>
    <x v="1"/>
    <s v="Tiquete Sara Pedraza "/>
    <m/>
    <m/>
    <n v="-73827"/>
    <m/>
  </r>
  <r>
    <d v="2022-06-07T00:00:00"/>
    <x v="3"/>
    <x v="1"/>
    <s v="Tiquete Catalina Sanchez"/>
    <m/>
    <m/>
    <n v="-678134"/>
    <m/>
  </r>
  <r>
    <d v="2022-06-08T00:00:00"/>
    <x v="3"/>
    <x v="1"/>
    <s v="Tiquete Juan Posada"/>
    <m/>
    <m/>
    <n v="-714528"/>
    <m/>
  </r>
  <r>
    <d v="2022-06-07T00:00:00"/>
    <x v="3"/>
    <x v="1"/>
    <s v="Gastos de viaje Sara Pedraza "/>
    <m/>
    <m/>
    <n v="-800000"/>
    <m/>
  </r>
  <r>
    <d v="2022-06-28T00:00:00"/>
    <x v="2"/>
    <x v="1"/>
    <s v="Pago grupo heroica"/>
    <m/>
    <m/>
    <n v="-119230000"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  <r>
    <m/>
    <x v="4"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9:E15" firstHeaderRow="1" firstDataRow="2" firstDataCol="1"/>
  <pivotFields count="8">
    <pivotField showAll="0"/>
    <pivotField axis="axisRow" showAll="0">
      <items count="11">
        <item m="1" x="6"/>
        <item m="1" x="7"/>
        <item m="1" x="9"/>
        <item m="1" x="8"/>
        <item m="1" x="5"/>
        <item x="4"/>
        <item x="0"/>
        <item x="1"/>
        <item x="2"/>
        <item x="3"/>
        <item t="default"/>
      </items>
    </pivotField>
    <pivotField axis="axisCol" showAll="0" sortType="descending">
      <items count="4">
        <item h="1" x="2"/>
        <item x="0"/>
        <item x="1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1"/>
  </rowFields>
  <rowItems count="5">
    <i>
      <x v="6"/>
    </i>
    <i>
      <x v="7"/>
    </i>
    <i>
      <x v="8"/>
    </i>
    <i>
      <x v="9"/>
    </i>
    <i t="grand">
      <x/>
    </i>
  </rowItems>
  <colFields count="1">
    <field x="2"/>
  </colFields>
  <colItems count="3">
    <i>
      <x v="1"/>
    </i>
    <i>
      <x v="2"/>
    </i>
    <i t="grand">
      <x/>
    </i>
  </colItems>
  <dataFields count="1">
    <dataField name="Suma de VALOR" fld="6" baseField="1" baseItem="0" numFmtId="164"/>
  </dataFields>
  <formats count="4">
    <format dxfId="3">
      <pivotArea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7"/>
  <sheetViews>
    <sheetView workbookViewId="0">
      <selection activeCell="B14" sqref="B14"/>
    </sheetView>
  </sheetViews>
  <sheetFormatPr baseColWidth="10" defaultColWidth="11.453125" defaultRowHeight="12.5" x14ac:dyDescent="0.25"/>
  <cols>
    <col min="2" max="2" width="33.26953125" customWidth="1"/>
    <col min="3" max="3" width="20.26953125" customWidth="1"/>
    <col min="4" max="4" width="13.7265625" customWidth="1"/>
    <col min="5" max="5" width="17.6328125" customWidth="1"/>
    <col min="6" max="6" width="13.26953125" bestFit="1" customWidth="1"/>
    <col min="7" max="7" width="18" bestFit="1" customWidth="1"/>
    <col min="8" max="8" width="18" customWidth="1"/>
    <col min="9" max="9" width="17.453125" bestFit="1" customWidth="1"/>
    <col min="10" max="10" width="13.1796875" bestFit="1" customWidth="1"/>
    <col min="11" max="11" width="16.453125" bestFit="1" customWidth="1"/>
    <col min="12" max="12" width="13.1796875" bestFit="1" customWidth="1"/>
  </cols>
  <sheetData>
    <row r="2" spans="2:5" ht="42" customHeight="1" x14ac:dyDescent="0.25">
      <c r="B2" s="17" t="s">
        <v>0</v>
      </c>
      <c r="C2" s="48" t="s">
        <v>1</v>
      </c>
      <c r="D2" s="48"/>
      <c r="E2" s="48"/>
    </row>
    <row r="3" spans="2:5" ht="13" x14ac:dyDescent="0.25">
      <c r="B3" s="17" t="s">
        <v>2</v>
      </c>
      <c r="C3" s="49" t="s">
        <v>3</v>
      </c>
      <c r="D3" s="49"/>
      <c r="E3" s="49"/>
    </row>
    <row r="4" spans="2:5" ht="13" x14ac:dyDescent="0.25">
      <c r="B4" s="17" t="s">
        <v>4</v>
      </c>
      <c r="C4" s="48" t="s">
        <v>5</v>
      </c>
      <c r="D4" s="48"/>
      <c r="E4" s="48"/>
    </row>
    <row r="5" spans="2:5" ht="13" x14ac:dyDescent="0.25">
      <c r="B5" s="17" t="s">
        <v>6</v>
      </c>
      <c r="C5" s="18" t="s">
        <v>7</v>
      </c>
      <c r="D5" s="18"/>
      <c r="E5" s="18"/>
    </row>
    <row r="6" spans="2:5" ht="13" x14ac:dyDescent="0.25">
      <c r="B6" s="17" t="s">
        <v>8</v>
      </c>
      <c r="C6" s="48" t="s">
        <v>9</v>
      </c>
      <c r="D6" s="48"/>
      <c r="E6" s="48"/>
    </row>
    <row r="7" spans="2:5" ht="13" x14ac:dyDescent="0.25">
      <c r="B7" s="17" t="s">
        <v>10</v>
      </c>
      <c r="C7" s="50"/>
      <c r="D7" s="50"/>
      <c r="E7" s="50"/>
    </row>
    <row r="9" spans="2:5" x14ac:dyDescent="0.25">
      <c r="B9" s="4" t="s">
        <v>11</v>
      </c>
      <c r="C9" s="4" t="s">
        <v>12</v>
      </c>
    </row>
    <row r="10" spans="2:5" x14ac:dyDescent="0.25">
      <c r="B10" s="4" t="s">
        <v>13</v>
      </c>
      <c r="C10" t="s">
        <v>14</v>
      </c>
      <c r="D10" t="s">
        <v>15</v>
      </c>
      <c r="E10" t="s">
        <v>16</v>
      </c>
    </row>
    <row r="11" spans="2:5" x14ac:dyDescent="0.25">
      <c r="B11" s="5" t="s">
        <v>17</v>
      </c>
      <c r="C11" s="19">
        <v>28000000</v>
      </c>
      <c r="D11" s="19">
        <v>-22100000</v>
      </c>
      <c r="E11" s="19">
        <v>5900000</v>
      </c>
    </row>
    <row r="12" spans="2:5" x14ac:dyDescent="0.25">
      <c r="B12" s="5" t="s">
        <v>18</v>
      </c>
      <c r="C12" s="19">
        <v>32000000</v>
      </c>
      <c r="D12" s="19">
        <v>-7772105</v>
      </c>
      <c r="E12" s="19">
        <v>24227895</v>
      </c>
    </row>
    <row r="13" spans="2:5" x14ac:dyDescent="0.25">
      <c r="B13" s="5" t="s">
        <v>19</v>
      </c>
      <c r="C13" s="19">
        <v>95200000</v>
      </c>
      <c r="D13" s="19">
        <v>-121169748</v>
      </c>
      <c r="E13" s="19">
        <v>-25969748</v>
      </c>
    </row>
    <row r="14" spans="2:5" x14ac:dyDescent="0.25">
      <c r="B14" s="5" t="s">
        <v>20</v>
      </c>
      <c r="C14" s="19">
        <v>4800000</v>
      </c>
      <c r="D14" s="19">
        <v>-2266489</v>
      </c>
      <c r="E14" s="19">
        <v>2533511</v>
      </c>
    </row>
    <row r="15" spans="2:5" x14ac:dyDescent="0.25">
      <c r="B15" s="5" t="s">
        <v>16</v>
      </c>
      <c r="C15" s="19">
        <v>160000000</v>
      </c>
      <c r="D15" s="19">
        <v>-153308342</v>
      </c>
      <c r="E15" s="19">
        <v>6691658</v>
      </c>
    </row>
    <row r="16" spans="2:5" x14ac:dyDescent="0.25">
      <c r="B16" s="5"/>
      <c r="C16" s="19"/>
      <c r="D16" s="19"/>
      <c r="E16" s="19"/>
    </row>
    <row r="19" spans="2:5" ht="29" customHeight="1" x14ac:dyDescent="0.3">
      <c r="B19" s="52" t="s">
        <v>47</v>
      </c>
      <c r="C19" s="52"/>
      <c r="D19" s="52"/>
      <c r="E19" s="52"/>
    </row>
    <row r="20" spans="2:5" ht="27" customHeight="1" x14ac:dyDescent="0.3">
      <c r="B20" s="52" t="s">
        <v>46</v>
      </c>
      <c r="C20" s="52"/>
      <c r="D20" s="52"/>
      <c r="E20" s="52"/>
    </row>
    <row r="21" spans="2:5" ht="13" x14ac:dyDescent="0.3">
      <c r="C21" s="47"/>
      <c r="D21" s="45"/>
    </row>
    <row r="22" spans="2:5" ht="13" x14ac:dyDescent="0.3">
      <c r="B22" s="47"/>
      <c r="C22" s="47"/>
      <c r="D22" s="45"/>
    </row>
    <row r="23" spans="2:5" ht="13" x14ac:dyDescent="0.3">
      <c r="B23" s="46"/>
      <c r="C23" s="47"/>
      <c r="D23" s="45"/>
    </row>
    <row r="25" spans="2:5" x14ac:dyDescent="0.25">
      <c r="D25" s="25"/>
    </row>
    <row r="26" spans="2:5" x14ac:dyDescent="0.25">
      <c r="D26" s="25"/>
    </row>
    <row r="27" spans="2:5" x14ac:dyDescent="0.25">
      <c r="D27" s="24"/>
    </row>
  </sheetData>
  <mergeCells count="7">
    <mergeCell ref="C2:E2"/>
    <mergeCell ref="C3:E3"/>
    <mergeCell ref="C4:E4"/>
    <mergeCell ref="C6:E6"/>
    <mergeCell ref="C7:E7"/>
    <mergeCell ref="B19:E19"/>
    <mergeCell ref="B20:E20"/>
  </mergeCells>
  <pageMargins left="1.2649999999999999" right="0.7" top="0.75" bottom="0.75" header="0.3" footer="0.3"/>
  <pageSetup paperSize="9" scale="10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H9"/>
  <sheetViews>
    <sheetView workbookViewId="0">
      <selection activeCell="F14" sqref="F14"/>
    </sheetView>
  </sheetViews>
  <sheetFormatPr baseColWidth="10" defaultRowHeight="12.5" x14ac:dyDescent="0.25"/>
  <cols>
    <col min="5" max="5" width="33.26953125" bestFit="1" customWidth="1"/>
    <col min="6" max="6" width="16.36328125" bestFit="1" customWidth="1"/>
    <col min="7" max="7" width="16.81640625" bestFit="1" customWidth="1"/>
    <col min="8" max="8" width="15.7265625" bestFit="1" customWidth="1"/>
  </cols>
  <sheetData>
    <row r="3" spans="5:8" ht="13" thickBot="1" x14ac:dyDescent="0.3"/>
    <row r="4" spans="5:8" ht="13.5" thickBot="1" x14ac:dyDescent="0.35">
      <c r="E4" s="31" t="s">
        <v>13</v>
      </c>
      <c r="F4" s="32" t="s">
        <v>14</v>
      </c>
      <c r="G4" s="32" t="s">
        <v>15</v>
      </c>
      <c r="H4" s="33" t="s">
        <v>16</v>
      </c>
    </row>
    <row r="5" spans="5:8" x14ac:dyDescent="0.25">
      <c r="E5" s="28" t="s">
        <v>17</v>
      </c>
      <c r="F5" s="29">
        <v>28000000</v>
      </c>
      <c r="G5" s="29">
        <v>22100000</v>
      </c>
      <c r="H5" s="30">
        <f>+F5-G5</f>
        <v>5900000</v>
      </c>
    </row>
    <row r="6" spans="5:8" x14ac:dyDescent="0.25">
      <c r="E6" s="27" t="s">
        <v>18</v>
      </c>
      <c r="F6" s="26">
        <v>32000000</v>
      </c>
      <c r="G6" s="26">
        <v>7772105</v>
      </c>
      <c r="H6" s="30">
        <f>+F6-G6</f>
        <v>24227895</v>
      </c>
    </row>
    <row r="7" spans="5:8" x14ac:dyDescent="0.25">
      <c r="E7" s="27" t="s">
        <v>19</v>
      </c>
      <c r="F7" s="26">
        <v>95200000</v>
      </c>
      <c r="G7" s="26">
        <v>121169748</v>
      </c>
      <c r="H7" s="30">
        <f>+F7-G7</f>
        <v>-25969748</v>
      </c>
    </row>
    <row r="8" spans="5:8" ht="13" thickBot="1" x14ac:dyDescent="0.3">
      <c r="E8" s="34" t="s">
        <v>20</v>
      </c>
      <c r="F8" s="35">
        <v>4800000</v>
      </c>
      <c r="G8" s="35">
        <v>2266489</v>
      </c>
      <c r="H8" s="30">
        <f>+F8-G8</f>
        <v>2533511</v>
      </c>
    </row>
    <row r="9" spans="5:8" ht="13.5" thickBot="1" x14ac:dyDescent="0.35">
      <c r="E9" s="36" t="s">
        <v>16</v>
      </c>
      <c r="F9" s="37">
        <v>160000000</v>
      </c>
      <c r="G9" s="37">
        <v>153308342</v>
      </c>
      <c r="H9" s="37">
        <f>+F9-G9</f>
        <v>6691658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7"/>
  <sheetViews>
    <sheetView showGridLines="0" tabSelected="1" zoomScale="90" zoomScaleNormal="90" workbookViewId="0">
      <selection activeCell="F34" sqref="F34"/>
    </sheetView>
  </sheetViews>
  <sheetFormatPr baseColWidth="10" defaultColWidth="9.81640625" defaultRowHeight="12.5" x14ac:dyDescent="0.25"/>
  <cols>
    <col min="1" max="1" width="5.54296875" style="1" customWidth="1"/>
    <col min="2" max="2" width="13.54296875" style="8" customWidth="1"/>
    <col min="3" max="3" width="22.6328125" style="1" customWidth="1"/>
    <col min="4" max="4" width="11.08984375" style="1" bestFit="1" customWidth="1"/>
    <col min="5" max="5" width="25.1796875" style="1" bestFit="1" customWidth="1"/>
    <col min="6" max="6" width="37" style="1" customWidth="1"/>
    <col min="7" max="7" width="20.6328125" style="10" customWidth="1"/>
    <col min="8" max="8" width="13.7265625" style="15" bestFit="1" customWidth="1"/>
    <col min="9" max="16323" width="9.81640625" style="1"/>
    <col min="16324" max="16384" width="0" style="1" hidden="1" customWidth="1"/>
  </cols>
  <sheetData>
    <row r="1" spans="2:8" x14ac:dyDescent="0.25">
      <c r="H1" s="9"/>
    </row>
    <row r="2" spans="2:8" s="7" customFormat="1" ht="26" x14ac:dyDescent="0.25"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11" t="s">
        <v>26</v>
      </c>
      <c r="H2" s="6" t="s">
        <v>27</v>
      </c>
    </row>
    <row r="3" spans="2:8" x14ac:dyDescent="0.25">
      <c r="B3" s="38"/>
      <c r="C3" s="39" t="s">
        <v>17</v>
      </c>
      <c r="D3" s="39" t="s">
        <v>14</v>
      </c>
      <c r="E3" s="39" t="s">
        <v>28</v>
      </c>
      <c r="F3" s="39" t="s">
        <v>3</v>
      </c>
      <c r="G3" s="40"/>
      <c r="H3" s="14">
        <f>7000*4000</f>
        <v>28000000</v>
      </c>
    </row>
    <row r="4" spans="2:8" ht="25" x14ac:dyDescent="0.25">
      <c r="B4" s="38"/>
      <c r="C4" s="39" t="s">
        <v>18</v>
      </c>
      <c r="D4" s="39" t="s">
        <v>14</v>
      </c>
      <c r="E4" s="39" t="s">
        <v>28</v>
      </c>
      <c r="F4" s="39" t="s">
        <v>3</v>
      </c>
      <c r="G4" s="40"/>
      <c r="H4" s="14">
        <f>8000*4000</f>
        <v>32000000</v>
      </c>
    </row>
    <row r="5" spans="2:8" x14ac:dyDescent="0.25">
      <c r="B5" s="38"/>
      <c r="C5" s="39" t="s">
        <v>19</v>
      </c>
      <c r="D5" s="39" t="s">
        <v>14</v>
      </c>
      <c r="E5" s="39" t="s">
        <v>28</v>
      </c>
      <c r="F5" s="39" t="s">
        <v>3</v>
      </c>
      <c r="G5" s="40"/>
      <c r="H5" s="14">
        <f>23800*4000</f>
        <v>95200000</v>
      </c>
    </row>
    <row r="6" spans="2:8" x14ac:dyDescent="0.25">
      <c r="B6" s="38"/>
      <c r="C6" s="39" t="s">
        <v>20</v>
      </c>
      <c r="D6" s="39" t="s">
        <v>14</v>
      </c>
      <c r="E6" s="39" t="s">
        <v>28</v>
      </c>
      <c r="F6" s="39" t="s">
        <v>3</v>
      </c>
      <c r="G6" s="40"/>
      <c r="H6" s="14">
        <f>1200*4000</f>
        <v>4800000</v>
      </c>
    </row>
    <row r="7" spans="2:8" x14ac:dyDescent="0.25">
      <c r="B7" s="38"/>
      <c r="C7" s="39" t="s">
        <v>17</v>
      </c>
      <c r="D7" s="39" t="s">
        <v>15</v>
      </c>
      <c r="E7" s="39" t="s">
        <v>29</v>
      </c>
      <c r="F7" s="39" t="s">
        <v>30</v>
      </c>
      <c r="G7" s="40"/>
      <c r="H7" s="14"/>
    </row>
    <row r="8" spans="2:8" x14ac:dyDescent="0.25">
      <c r="B8" s="38"/>
      <c r="C8" s="39" t="s">
        <v>17</v>
      </c>
      <c r="D8" s="39" t="s">
        <v>15</v>
      </c>
      <c r="E8" s="39" t="s">
        <v>29</v>
      </c>
      <c r="F8" s="39" t="s">
        <v>30</v>
      </c>
      <c r="G8" s="40"/>
      <c r="H8" s="14"/>
    </row>
    <row r="9" spans="2:8" x14ac:dyDescent="0.25">
      <c r="B9" s="38"/>
      <c r="C9" s="39" t="s">
        <v>17</v>
      </c>
      <c r="D9" s="39" t="s">
        <v>15</v>
      </c>
      <c r="E9" s="39" t="s">
        <v>29</v>
      </c>
      <c r="F9" s="39" t="s">
        <v>30</v>
      </c>
      <c r="G9" s="41"/>
      <c r="H9" s="14"/>
    </row>
    <row r="10" spans="2:8" x14ac:dyDescent="0.25">
      <c r="B10" s="38">
        <v>44617</v>
      </c>
      <c r="C10" s="39" t="s">
        <v>19</v>
      </c>
      <c r="D10" s="39" t="s">
        <v>15</v>
      </c>
      <c r="E10" s="39" t="s">
        <v>31</v>
      </c>
      <c r="F10" s="39" t="s">
        <v>32</v>
      </c>
      <c r="G10" s="42">
        <v>4900015602</v>
      </c>
      <c r="H10" s="14">
        <v>-586847</v>
      </c>
    </row>
    <row r="11" spans="2:8" ht="25" x14ac:dyDescent="0.25">
      <c r="B11" s="38">
        <v>44645</v>
      </c>
      <c r="C11" s="39" t="s">
        <v>17</v>
      </c>
      <c r="D11" s="39" t="s">
        <v>15</v>
      </c>
      <c r="E11" s="39" t="s">
        <v>29</v>
      </c>
      <c r="F11" s="39" t="s">
        <v>45</v>
      </c>
      <c r="G11" s="40"/>
      <c r="H11" s="14">
        <v>-1300000</v>
      </c>
    </row>
    <row r="12" spans="2:8" ht="25" x14ac:dyDescent="0.25">
      <c r="B12" s="38">
        <v>44676</v>
      </c>
      <c r="C12" s="39" t="s">
        <v>17</v>
      </c>
      <c r="D12" s="39" t="s">
        <v>15</v>
      </c>
      <c r="E12" s="39" t="s">
        <v>29</v>
      </c>
      <c r="F12" s="39" t="s">
        <v>45</v>
      </c>
      <c r="G12" s="40"/>
      <c r="H12" s="14">
        <v>-1300000</v>
      </c>
    </row>
    <row r="13" spans="2:8" ht="25" x14ac:dyDescent="0.25">
      <c r="B13" s="38">
        <v>44706</v>
      </c>
      <c r="C13" s="39" t="s">
        <v>17</v>
      </c>
      <c r="D13" s="39" t="s">
        <v>15</v>
      </c>
      <c r="E13" s="39" t="s">
        <v>29</v>
      </c>
      <c r="F13" s="39" t="s">
        <v>45</v>
      </c>
      <c r="G13" s="40"/>
      <c r="H13" s="14">
        <v>-1300000</v>
      </c>
    </row>
    <row r="14" spans="2:8" ht="25" x14ac:dyDescent="0.25">
      <c r="B14" s="38">
        <v>44736</v>
      </c>
      <c r="C14" s="39" t="s">
        <v>17</v>
      </c>
      <c r="D14" s="39" t="s">
        <v>15</v>
      </c>
      <c r="E14" s="39" t="s">
        <v>29</v>
      </c>
      <c r="F14" s="39" t="s">
        <v>33</v>
      </c>
      <c r="G14" s="40"/>
      <c r="H14" s="14">
        <v>-1300000</v>
      </c>
    </row>
    <row r="15" spans="2:8" ht="25" x14ac:dyDescent="0.25">
      <c r="B15" s="38">
        <v>44767</v>
      </c>
      <c r="C15" s="39" t="s">
        <v>17</v>
      </c>
      <c r="D15" s="39" t="s">
        <v>15</v>
      </c>
      <c r="E15" s="39" t="s">
        <v>29</v>
      </c>
      <c r="F15" s="39" t="s">
        <v>33</v>
      </c>
      <c r="G15" s="43"/>
      <c r="H15" s="14">
        <v>-1300000</v>
      </c>
    </row>
    <row r="16" spans="2:8" ht="25" x14ac:dyDescent="0.25">
      <c r="B16" s="38">
        <v>44798</v>
      </c>
      <c r="C16" s="39" t="s">
        <v>17</v>
      </c>
      <c r="D16" s="39" t="s">
        <v>15</v>
      </c>
      <c r="E16" s="39" t="s">
        <v>29</v>
      </c>
      <c r="F16" s="39" t="s">
        <v>33</v>
      </c>
      <c r="G16" s="43"/>
      <c r="H16" s="14">
        <v>-1300000</v>
      </c>
    </row>
    <row r="17" spans="2:8" ht="25" x14ac:dyDescent="0.25">
      <c r="B17" s="38">
        <v>44798</v>
      </c>
      <c r="C17" s="39" t="s">
        <v>17</v>
      </c>
      <c r="D17" s="39" t="s">
        <v>15</v>
      </c>
      <c r="E17" s="39" t="s">
        <v>29</v>
      </c>
      <c r="F17" s="39" t="s">
        <v>33</v>
      </c>
      <c r="G17" s="43"/>
      <c r="H17" s="14">
        <v>-1300000</v>
      </c>
    </row>
    <row r="18" spans="2:8" ht="25" x14ac:dyDescent="0.25">
      <c r="B18" s="38">
        <v>44706</v>
      </c>
      <c r="C18" s="39" t="s">
        <v>17</v>
      </c>
      <c r="D18" s="39" t="s">
        <v>15</v>
      </c>
      <c r="E18" s="39" t="s">
        <v>29</v>
      </c>
      <c r="F18" s="39" t="s">
        <v>34</v>
      </c>
      <c r="G18" s="43"/>
      <c r="H18" s="14">
        <v>-2600000</v>
      </c>
    </row>
    <row r="19" spans="2:8" ht="25" x14ac:dyDescent="0.25">
      <c r="B19" s="38">
        <v>44736</v>
      </c>
      <c r="C19" s="39" t="s">
        <v>17</v>
      </c>
      <c r="D19" s="39" t="s">
        <v>15</v>
      </c>
      <c r="E19" s="39" t="s">
        <v>29</v>
      </c>
      <c r="F19" s="39" t="s">
        <v>34</v>
      </c>
      <c r="G19" s="43"/>
      <c r="H19" s="14">
        <v>-2600000</v>
      </c>
    </row>
    <row r="20" spans="2:8" ht="25" x14ac:dyDescent="0.25">
      <c r="B20" s="38">
        <v>44767</v>
      </c>
      <c r="C20" s="39" t="s">
        <v>17</v>
      </c>
      <c r="D20" s="39" t="s">
        <v>15</v>
      </c>
      <c r="E20" s="39" t="s">
        <v>29</v>
      </c>
      <c r="F20" s="39" t="s">
        <v>34</v>
      </c>
      <c r="G20" s="43"/>
      <c r="H20" s="14">
        <v>-2600000</v>
      </c>
    </row>
    <row r="21" spans="2:8" ht="25" x14ac:dyDescent="0.25">
      <c r="B21" s="38">
        <v>44798</v>
      </c>
      <c r="C21" s="39" t="s">
        <v>17</v>
      </c>
      <c r="D21" s="39" t="s">
        <v>15</v>
      </c>
      <c r="E21" s="39" t="s">
        <v>29</v>
      </c>
      <c r="F21" s="39" t="s">
        <v>34</v>
      </c>
      <c r="G21" s="43"/>
      <c r="H21" s="14">
        <v>-2600000</v>
      </c>
    </row>
    <row r="22" spans="2:8" ht="25" x14ac:dyDescent="0.25">
      <c r="B22" s="38">
        <v>44798</v>
      </c>
      <c r="C22" s="39" t="s">
        <v>17</v>
      </c>
      <c r="D22" s="39" t="s">
        <v>15</v>
      </c>
      <c r="E22" s="39" t="s">
        <v>29</v>
      </c>
      <c r="F22" s="39" t="s">
        <v>34</v>
      </c>
      <c r="G22" s="43"/>
      <c r="H22" s="14">
        <v>-2600000</v>
      </c>
    </row>
    <row r="23" spans="2:8" ht="25" x14ac:dyDescent="0.25">
      <c r="B23" s="38">
        <v>44701</v>
      </c>
      <c r="C23" s="39" t="s">
        <v>18</v>
      </c>
      <c r="D23" s="39" t="s">
        <v>15</v>
      </c>
      <c r="E23" s="39" t="s">
        <v>37</v>
      </c>
      <c r="F23" s="39" t="s">
        <v>36</v>
      </c>
      <c r="G23" s="43"/>
      <c r="H23" s="14">
        <v>-537030</v>
      </c>
    </row>
    <row r="24" spans="2:8" ht="25" x14ac:dyDescent="0.25">
      <c r="B24" s="38">
        <v>44735</v>
      </c>
      <c r="C24" s="39" t="s">
        <v>18</v>
      </c>
      <c r="D24" s="39" t="s">
        <v>15</v>
      </c>
      <c r="E24" s="39" t="s">
        <v>37</v>
      </c>
      <c r="F24" s="39" t="s">
        <v>38</v>
      </c>
      <c r="G24" s="43"/>
      <c r="H24" s="44">
        <v>-7235075</v>
      </c>
    </row>
    <row r="25" spans="2:8" x14ac:dyDescent="0.25">
      <c r="B25" s="38">
        <v>44719</v>
      </c>
      <c r="C25" s="39" t="s">
        <v>19</v>
      </c>
      <c r="D25" s="39" t="s">
        <v>15</v>
      </c>
      <c r="E25" s="39" t="s">
        <v>39</v>
      </c>
      <c r="F25" s="39"/>
      <c r="G25" s="43"/>
      <c r="H25" s="14">
        <v>-748594</v>
      </c>
    </row>
    <row r="26" spans="2:8" x14ac:dyDescent="0.25">
      <c r="B26" s="38">
        <v>44719</v>
      </c>
      <c r="C26" s="39" t="s">
        <v>19</v>
      </c>
      <c r="D26" s="39" t="s">
        <v>15</v>
      </c>
      <c r="E26" s="39" t="s">
        <v>40</v>
      </c>
      <c r="F26" s="39"/>
      <c r="G26" s="43"/>
      <c r="H26" s="14">
        <v>-604307</v>
      </c>
    </row>
    <row r="27" spans="2:8" x14ac:dyDescent="0.25">
      <c r="B27" s="38">
        <v>44719</v>
      </c>
      <c r="C27" s="39" t="s">
        <v>20</v>
      </c>
      <c r="D27" s="39" t="s">
        <v>15</v>
      </c>
      <c r="E27" s="39" t="s">
        <v>40</v>
      </c>
      <c r="F27" s="39"/>
      <c r="G27" s="43"/>
      <c r="H27" s="14">
        <v>-73827</v>
      </c>
    </row>
    <row r="28" spans="2:8" x14ac:dyDescent="0.25">
      <c r="B28" s="38">
        <v>44719</v>
      </c>
      <c r="C28" s="39" t="s">
        <v>20</v>
      </c>
      <c r="D28" s="39" t="s">
        <v>15</v>
      </c>
      <c r="E28" s="39" t="s">
        <v>41</v>
      </c>
      <c r="F28" s="39"/>
      <c r="G28" s="43"/>
      <c r="H28" s="14">
        <v>-678134</v>
      </c>
    </row>
    <row r="29" spans="2:8" x14ac:dyDescent="0.25">
      <c r="B29" s="38">
        <v>44720</v>
      </c>
      <c r="C29" s="39" t="s">
        <v>20</v>
      </c>
      <c r="D29" s="39" t="s">
        <v>15</v>
      </c>
      <c r="E29" s="39" t="s">
        <v>42</v>
      </c>
      <c r="F29" s="39"/>
      <c r="G29" s="43"/>
      <c r="H29" s="14">
        <f>-713414-1114</f>
        <v>-714528</v>
      </c>
    </row>
    <row r="30" spans="2:8" x14ac:dyDescent="0.25">
      <c r="B30" s="38">
        <v>44719</v>
      </c>
      <c r="C30" s="39" t="s">
        <v>20</v>
      </c>
      <c r="D30" s="39" t="s">
        <v>15</v>
      </c>
      <c r="E30" s="39" t="s">
        <v>43</v>
      </c>
      <c r="F30" s="39"/>
      <c r="G30" s="43"/>
      <c r="H30" s="14">
        <v>-800000</v>
      </c>
    </row>
    <row r="31" spans="2:8" x14ac:dyDescent="0.25">
      <c r="B31" s="38">
        <v>44740</v>
      </c>
      <c r="C31" s="39" t="s">
        <v>19</v>
      </c>
      <c r="D31" s="39" t="s">
        <v>15</v>
      </c>
      <c r="E31" s="39" t="s">
        <v>44</v>
      </c>
      <c r="F31" s="39"/>
      <c r="G31" s="43"/>
      <c r="H31" s="14">
        <v>-119230000</v>
      </c>
    </row>
    <row r="32" spans="2:8" x14ac:dyDescent="0.25">
      <c r="B32" s="53"/>
      <c r="C32" s="54"/>
      <c r="D32" s="54"/>
      <c r="E32" s="54"/>
      <c r="F32" s="54"/>
      <c r="G32" s="55"/>
      <c r="H32" s="56"/>
    </row>
    <row r="33" spans="2:8" x14ac:dyDescent="0.25">
      <c r="B33" s="53"/>
      <c r="C33" s="54"/>
      <c r="D33" s="54"/>
      <c r="E33" s="54"/>
      <c r="F33" s="54"/>
      <c r="G33" s="55"/>
      <c r="H33" s="56"/>
    </row>
    <row r="34" spans="2:8" x14ac:dyDescent="0.25">
      <c r="B34" s="53"/>
      <c r="C34" s="54"/>
      <c r="D34" s="54"/>
      <c r="E34" s="54"/>
      <c r="F34" s="54"/>
      <c r="G34" s="55"/>
      <c r="H34" s="56"/>
    </row>
    <row r="35" spans="2:8" s="2" customFormat="1" x14ac:dyDescent="0.25">
      <c r="H35" s="16"/>
    </row>
    <row r="36" spans="2:8" ht="13" customHeight="1" x14ac:dyDescent="0.3">
      <c r="B36" s="51" t="s">
        <v>47</v>
      </c>
      <c r="C36" s="51"/>
      <c r="D36" s="51"/>
      <c r="E36" s="51"/>
      <c r="F36" s="51"/>
      <c r="G36" s="51"/>
      <c r="H36" s="51"/>
    </row>
    <row r="37" spans="2:8" ht="13" customHeight="1" x14ac:dyDescent="0.3">
      <c r="B37" s="51" t="s">
        <v>46</v>
      </c>
      <c r="C37" s="51"/>
      <c r="D37" s="51"/>
      <c r="E37" s="51"/>
      <c r="F37" s="51"/>
      <c r="G37" s="51"/>
      <c r="H37" s="51"/>
    </row>
  </sheetData>
  <mergeCells count="2">
    <mergeCell ref="B36:H36"/>
    <mergeCell ref="B37:H37"/>
  </mergeCells>
  <dataValidations count="2">
    <dataValidation type="list" allowBlank="1" showInputMessage="1" showErrorMessage="1" sqref="C38:C1048576 C3:C35">
      <formula1>rubros</formula1>
    </dataValidation>
    <dataValidation type="list" allowBlank="1" showInputMessage="1" showErrorMessage="1" sqref="D38:D1048576 D3:D35">
      <formula1>tipo</formula1>
    </dataValidation>
  </dataValidation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B4" sqref="B4"/>
    </sheetView>
  </sheetViews>
  <sheetFormatPr baseColWidth="10" defaultColWidth="11.453125" defaultRowHeight="12.5" x14ac:dyDescent="0.25"/>
  <cols>
    <col min="1" max="1" width="11.453125" style="13"/>
    <col min="2" max="2" width="28.7265625" style="13" customWidth="1"/>
    <col min="3" max="16384" width="11.453125" style="13"/>
  </cols>
  <sheetData>
    <row r="2" spans="2:3" ht="15.5" x14ac:dyDescent="0.25">
      <c r="B2" s="20" t="s">
        <v>17</v>
      </c>
      <c r="C2" s="13" t="s">
        <v>14</v>
      </c>
    </row>
    <row r="3" spans="2:3" ht="31" x14ac:dyDescent="0.25">
      <c r="B3" s="21" t="s">
        <v>18</v>
      </c>
      <c r="C3" s="13" t="s">
        <v>15</v>
      </c>
    </row>
    <row r="4" spans="2:3" ht="15.5" x14ac:dyDescent="0.35">
      <c r="B4" s="22" t="s">
        <v>19</v>
      </c>
    </row>
    <row r="5" spans="2:3" ht="14.5" x14ac:dyDescent="0.35">
      <c r="B5" s="23" t="s">
        <v>35</v>
      </c>
    </row>
    <row r="6" spans="2:3" ht="15.5" x14ac:dyDescent="0.35">
      <c r="B6" s="22" t="s">
        <v>20</v>
      </c>
    </row>
    <row r="7" spans="2:3" x14ac:dyDescent="0.25">
      <c r="B7" s="12"/>
    </row>
    <row r="8" spans="2:3" x14ac:dyDescent="0.25">
      <c r="B8" s="12"/>
    </row>
    <row r="9" spans="2:3" x14ac:dyDescent="0.25">
      <c r="B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Consolidado</vt:lpstr>
      <vt:lpstr>Hoja2</vt:lpstr>
      <vt:lpstr>Detallado</vt:lpstr>
      <vt:lpstr>Listas</vt:lpstr>
      <vt:lpstr>rubros</vt:lpstr>
      <vt:lpstr>tipo</vt:lpstr>
    </vt:vector>
  </TitlesOfParts>
  <Manager/>
  <Company>Urosario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chaparro</dc:creator>
  <cp:keywords/>
  <dc:description/>
  <cp:lastModifiedBy>Maria Esperanza Bernal Munevar</cp:lastModifiedBy>
  <cp:revision/>
  <cp:lastPrinted>2023-02-23T16:27:25Z</cp:lastPrinted>
  <dcterms:created xsi:type="dcterms:W3CDTF">2008-07-25T14:18:55Z</dcterms:created>
  <dcterms:modified xsi:type="dcterms:W3CDTF">2023-02-23T16:31:13Z</dcterms:modified>
  <cp:category/>
  <cp:contentStatus/>
</cp:coreProperties>
</file>